
<file path=[Content_Types].xml><?xml version="1.0" encoding="utf-8"?>
<Types xmlns="http://schemas.openxmlformats.org/package/2006/content-types">
  <Default ContentType="image/jpeg" Extension="jpg"/>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put" sheetId="1" r:id="rId4"/>
    <sheet state="visible" name="Output" sheetId="2" r:id="rId5"/>
  </sheets>
  <definedNames/>
  <calcPr/>
</workbook>
</file>

<file path=xl/sharedStrings.xml><?xml version="1.0" encoding="utf-8"?>
<sst xmlns="http://schemas.openxmlformats.org/spreadsheetml/2006/main" count="257" uniqueCount="199">
  <si>
    <t>INSTRUCTIONS</t>
  </si>
  <si>
    <t>Getting timestamped text</t>
  </si>
  <si>
    <t>1) Only add text to the cells highlighted in yellow (B30 to B59, B100). DO NOT CHANGE FORMULAS IN OTHER CELLS.</t>
  </si>
  <si>
    <t>Note: Additional formatting will be necessary if your presentation has over 30 slides or is greater than 23 minutes in length</t>
  </si>
  <si>
    <t>2) Copy the cells highlighted in green in the Output tab. You do not need to copy cells beyond where your text has autofilled. You do need to include cells A2 and A3 from the Output tab, so be sure to select those as well.</t>
  </si>
  <si>
    <t>Saving to .vtt file</t>
  </si>
  <si>
    <t>3) Open Notepad on your desktop and type "WEBVTT" at the top of the file (or copy/paste cells A2 and A3, as noted above).</t>
  </si>
  <si>
    <t>4) After "WEBVTT" press enter twice (we need a space between lines). Paste your timestamped text from the Output tab below.</t>
  </si>
  <si>
    <t>5) At the bottom of the file, add an extra line so that your text is not the final line of the document.</t>
  </si>
  <si>
    <t xml:space="preserve">6) Go to File &gt; Save As and enter your file title, ending the title with .vtt (e.g., "My File.vtt"). Make sure Save as Type is "All Files." Click Save. </t>
  </si>
  <si>
    <t>Uploading to YouTube</t>
  </si>
  <si>
    <t xml:space="preserve">7) Go to YouTube Studio and search for your video. Click the "Details" pencil icon, then go to "Subtitles" in the left task bar. Click the "Add Language" button and select the appropriate language. </t>
  </si>
  <si>
    <t>8) Click the "Add" pencil icon next to the language you have just selected. Select "Upload File" and indicate that your subtitle file type includes timing.</t>
  </si>
  <si>
    <t xml:space="preserve">Note: If YouTube says it cannot parse the file, make sure there is a blank line between WEBVTT and the top of your text. 
If it says there is an error on the final line, accept that error and allow the upload to continue. You may need to manually copy  / paste that final line of text. </t>
  </si>
  <si>
    <t>9) Wait for the file to load, then click the "Publish" button.</t>
  </si>
  <si>
    <t>10) Clear your yellow cells below and begin again.</t>
  </si>
  <si>
    <t>ORIGINAL TEXT, broken by slide</t>
  </si>
  <si>
    <t>Slide 1</t>
  </si>
  <si>
    <t xml:space="preserve"> </t>
  </si>
  <si>
    <t>Slide 2</t>
  </si>
  <si>
    <t>Slide 3</t>
  </si>
  <si>
    <t>Slide 4</t>
  </si>
  <si>
    <t>Slide 5</t>
  </si>
  <si>
    <t>Slide 6</t>
  </si>
  <si>
    <t>Slide 7</t>
  </si>
  <si>
    <t>Slide 8</t>
  </si>
  <si>
    <t>Slide 9</t>
  </si>
  <si>
    <t>Slide 10</t>
  </si>
  <si>
    <t>Slide 11</t>
  </si>
  <si>
    <t>Slide 12</t>
  </si>
  <si>
    <t>Slide 13</t>
  </si>
  <si>
    <t>Slide 14</t>
  </si>
  <si>
    <t>Slide 15</t>
  </si>
  <si>
    <t>Slide 16</t>
  </si>
  <si>
    <t>Slide 17</t>
  </si>
  <si>
    <t>Slide 18</t>
  </si>
  <si>
    <t>Slide 19</t>
  </si>
  <si>
    <t>Slide 20</t>
  </si>
  <si>
    <t>Slide 21</t>
  </si>
  <si>
    <t>Slide 22</t>
  </si>
  <si>
    <t>Slide 23</t>
  </si>
  <si>
    <t>Slide 24</t>
  </si>
  <si>
    <t>Slide 25</t>
  </si>
  <si>
    <t>Slide 26</t>
  </si>
  <si>
    <t>Slide 27</t>
  </si>
  <si>
    <t>Slide 28</t>
  </si>
  <si>
    <t>Slide 29</t>
  </si>
  <si>
    <t>Slide 30</t>
  </si>
  <si>
    <t>CONCAT TEXT, all slides</t>
  </si>
  <si>
    <t>TIMING</t>
  </si>
  <si>
    <t>Slides</t>
  </si>
  <si>
    <t>Characters per slide</t>
  </si>
  <si>
    <t>Total number of characters</t>
  </si>
  <si>
    <t>Time (Min:Sec)</t>
  </si>
  <si>
    <t>Time in # of seconds</t>
  </si>
  <si>
    <t>Number of characters per second</t>
  </si>
  <si>
    <t>Number of periods (10 seconds per period, must be less than 138 or less)</t>
  </si>
  <si>
    <t>Characters every 10 seconds</t>
  </si>
  <si>
    <t>OUTPUT TEXT (copy all to .vtt)</t>
  </si>
  <si>
    <t>WEBVTT</t>
  </si>
  <si>
    <t>00:00:00.000 --&gt; 00:00:10.000</t>
  </si>
  <si>
    <t>00:00:10.000 --&gt; 00:00:20.000</t>
  </si>
  <si>
    <t>00:00:20.000 --&gt; 00:00:30.000</t>
  </si>
  <si>
    <t>00:00:30.000 --&gt; 00:00:40.000</t>
  </si>
  <si>
    <t>00:00:40.000 --&gt; 00:00:50.000</t>
  </si>
  <si>
    <t>00:00:50.000 --&gt; 00:01:00.000</t>
  </si>
  <si>
    <t>00:01:00.000 --&gt; 00:01:10.000</t>
  </si>
  <si>
    <t>00:01:10.000 --&gt; 00:01:20.000</t>
  </si>
  <si>
    <t>00:01:20.000 --&gt; 00:01:30.000</t>
  </si>
  <si>
    <t>00:01:30.000 --&gt; 00:01:40.000</t>
  </si>
  <si>
    <t>00:01:40.000 --&gt; 00:01:50.000</t>
  </si>
  <si>
    <t>00:01:50.000 --&gt; 00:02:00.000</t>
  </si>
  <si>
    <t>00:02:00.000 --&gt; 00:02:10.000</t>
  </si>
  <si>
    <t>00:02:10.000 --&gt; 00:02:20.000</t>
  </si>
  <si>
    <t>00:02:20.000 --&gt; 00:02:30.000</t>
  </si>
  <si>
    <t>00:02:30.000 --&gt; 00:02:40.000</t>
  </si>
  <si>
    <t>00:02:40.000 --&gt; 00:02:50.000</t>
  </si>
  <si>
    <t>00:02:50.000 --&gt; 00:03:00.000</t>
  </si>
  <si>
    <t>00:03:00.000 --&gt; 00:03:10.000</t>
  </si>
  <si>
    <t>00:03:10.000 --&gt; 00:03:20.000</t>
  </si>
  <si>
    <t>00:03:20.000 --&gt; 00:03:30.000</t>
  </si>
  <si>
    <t>00:03:30.000 --&gt; 00:03:40.000</t>
  </si>
  <si>
    <t>00:03:40.000 --&gt; 00:03:50.000</t>
  </si>
  <si>
    <t>00:03:50.000 --&gt; 00:04:00.000</t>
  </si>
  <si>
    <t>00:04:00.000 --&gt; 00:04:10.000</t>
  </si>
  <si>
    <t>00:04:10.000 --&gt; 00:04:20.000</t>
  </si>
  <si>
    <t>00:04:20.000 --&gt; 00:04:30.000</t>
  </si>
  <si>
    <t>00:04:30.000 --&gt; 00:04:40.000</t>
  </si>
  <si>
    <t>00:04:40.000 --&gt; 00:04:50.000</t>
  </si>
  <si>
    <t>00:04:50.000 --&gt; 00:05:00.000</t>
  </si>
  <si>
    <t>00:05:00.000 --&gt; 00:05:10.000</t>
  </si>
  <si>
    <t>00:05:10.000 --&gt; 00:05:20.000</t>
  </si>
  <si>
    <t>00:05:20.000 --&gt; 00:05:30.000</t>
  </si>
  <si>
    <t>00:05:30.000 --&gt; 00:05:40.000</t>
  </si>
  <si>
    <t>00:05:40.000 --&gt; 00:05:50.000</t>
  </si>
  <si>
    <t>00:05:50.000 --&gt; 00:06:00.000</t>
  </si>
  <si>
    <t>00:06:00.000 --&gt; 00:06:10.000</t>
  </si>
  <si>
    <t>00:06:10.000 --&gt; 00:06:20.000</t>
  </si>
  <si>
    <t>00:06:20.000 --&gt; 00:06:30.000</t>
  </si>
  <si>
    <t>00:06:30.000 --&gt; 00:06:40.000</t>
  </si>
  <si>
    <t>00:06:40.000 --&gt; 00:06:50.000</t>
  </si>
  <si>
    <t>00:06:50.000 --&gt; 00:07:00.000</t>
  </si>
  <si>
    <t>00:07:00.000 --&gt; 00:07:10.000</t>
  </si>
  <si>
    <t>00:07:10.000 --&gt; 00:07:20.000</t>
  </si>
  <si>
    <t>00:07:20.000 --&gt; 00:07:30.000</t>
  </si>
  <si>
    <t>00:07:30.000 --&gt; 00:07:40.000</t>
  </si>
  <si>
    <t>00:07:40.000 --&gt; 00:07:50.000</t>
  </si>
  <si>
    <t>00:07:50.000 --&gt; 00:08:00.000</t>
  </si>
  <si>
    <t>00:08:00.000 --&gt; 00:08:10.000</t>
  </si>
  <si>
    <t>00:08:10.000 --&gt; 00:08:20.000</t>
  </si>
  <si>
    <t>00:08:20.000 --&gt; 00:08:30.000</t>
  </si>
  <si>
    <t>00:08:30.000 --&gt; 00:08:40.000</t>
  </si>
  <si>
    <t>00:08:40.000 --&gt; 00:08:50.000</t>
  </si>
  <si>
    <t>00:08:50.000 --&gt; 00:09:00.000</t>
  </si>
  <si>
    <t>00:09:00.000 --&gt; 00:09:10.000</t>
  </si>
  <si>
    <t>00:09:10.000 --&gt; 00:09:20.000</t>
  </si>
  <si>
    <t>00:09:20.000 --&gt; 00:09:30.000</t>
  </si>
  <si>
    <t>00:09:30.000 --&gt; 00:09:40.000</t>
  </si>
  <si>
    <t>00:09:40.000 --&gt; 00:09:50.000</t>
  </si>
  <si>
    <t>00:09:50.000 --&gt; 00:10:00.000</t>
  </si>
  <si>
    <t>00:10:00.000 --&gt; 00:10:10.000</t>
  </si>
  <si>
    <t>00:10:10.000 --&gt; 00:10:20.000</t>
  </si>
  <si>
    <t>00:10:20.000 --&gt; 00:10:30.000</t>
  </si>
  <si>
    <t>00:10:30.000 --&gt; 00:10:40.000</t>
  </si>
  <si>
    <t>00:10:40.000 --&gt; 00:10:50.000</t>
  </si>
  <si>
    <t>00:10:50.000 --&gt; 00:11:00.000</t>
  </si>
  <si>
    <t>00:11:00.000 --&gt; 00:11:10.000</t>
  </si>
  <si>
    <t>00:11:10.000 --&gt; 00:11:20.000</t>
  </si>
  <si>
    <t>00:11:20.000 --&gt; 00:11:30.000</t>
  </si>
  <si>
    <t>00:11:30.000 --&gt; 00:11:40.000</t>
  </si>
  <si>
    <t>00:11:40.000 --&gt; 00:11:50.000</t>
  </si>
  <si>
    <t>00:11:50.000 --&gt; 00:12:00.000</t>
  </si>
  <si>
    <t>00:12:00.000 --&gt; 00:12:10.000</t>
  </si>
  <si>
    <t>00:12:10.000 --&gt; 00:12:20.000</t>
  </si>
  <si>
    <t>00:12:20.000 --&gt; 00:12:30.000</t>
  </si>
  <si>
    <t>00:12:30.000 --&gt; 00:12:40.000</t>
  </si>
  <si>
    <t>00:12:40.000 --&gt; 00:12:50.000</t>
  </si>
  <si>
    <t>00:12:50.000 --&gt; 00:13:00.000</t>
  </si>
  <si>
    <t>00:13:00.000 --&gt; 00:13:10.000</t>
  </si>
  <si>
    <t>00:13:10.000 --&gt; 00:13:20.000</t>
  </si>
  <si>
    <t>00:13:20.000 --&gt; 00:13:30.000</t>
  </si>
  <si>
    <t>00:13:30.000 --&gt; 00:13:40.000</t>
  </si>
  <si>
    <t>00:13:40.000 --&gt; 00:13:50.000</t>
  </si>
  <si>
    <t>00:13:50.000 --&gt; 00:14:00.000</t>
  </si>
  <si>
    <t>00:14:00.000 --&gt; 00:14:10.000</t>
  </si>
  <si>
    <t>00:14:10.000 --&gt; 00:14:20.000</t>
  </si>
  <si>
    <t>00:14:20.000 --&gt; 00:14:30.000</t>
  </si>
  <si>
    <t>00:14:30.000 --&gt; 00:14:40.000</t>
  </si>
  <si>
    <t>00:14:40.000 --&gt; 00:14:50.000</t>
  </si>
  <si>
    <t>00:14:50.000 --&gt; 00:15:00.000</t>
  </si>
  <si>
    <t>00:15:00.000 --&gt; 00:15:10.000</t>
  </si>
  <si>
    <t>00:15:10.000 --&gt; 00:15:20.000</t>
  </si>
  <si>
    <t>00:15:20.000 --&gt; 00:15:30.000</t>
  </si>
  <si>
    <t>00:15:30.000 --&gt; 00:15:40.000</t>
  </si>
  <si>
    <t>00:15:40.000 --&gt; 00:15:50.000</t>
  </si>
  <si>
    <t>00:15:50.000 --&gt; 00:16:00.000</t>
  </si>
  <si>
    <t>00:16:00.000 --&gt; 00:16:10.000</t>
  </si>
  <si>
    <t>00:16:10.000 --&gt; 00:16:20.000</t>
  </si>
  <si>
    <t>00:16:20.000 --&gt; 00:16:30.000</t>
  </si>
  <si>
    <t>00:16:30.000 --&gt; 00:16:40.000</t>
  </si>
  <si>
    <t>00:16:40.000 --&gt; 00:16:50.000</t>
  </si>
  <si>
    <t>00:16:50.000 --&gt; 00:17:00.000</t>
  </si>
  <si>
    <t>00:17:00.000 --&gt; 00:17:10.000</t>
  </si>
  <si>
    <t>00:17:10.000 --&gt; 00:17:20.000</t>
  </si>
  <si>
    <t>00:17:20.000 --&gt; 00:17:30.000</t>
  </si>
  <si>
    <t>00:17:30.000 --&gt; 00:17:40.000</t>
  </si>
  <si>
    <t>00:17:40.000 --&gt; 00:17:50.000</t>
  </si>
  <si>
    <t>00:17:50.000 --&gt; 00:18:00.000</t>
  </si>
  <si>
    <t>00:18:00.000 --&gt; 00:18:10.000</t>
  </si>
  <si>
    <t>00:18:10.000 --&gt; 00:18:20.000</t>
  </si>
  <si>
    <t>00:18:20.000 --&gt; 00:18:30.000</t>
  </si>
  <si>
    <t>00:18:30.000 --&gt; 00:18:40.000</t>
  </si>
  <si>
    <t>00:18:40.000 --&gt; 00:18:50.000</t>
  </si>
  <si>
    <t>00:18:50.000 --&gt; 00:19:00.000</t>
  </si>
  <si>
    <t>00:19:00.000 --&gt; 00:19:10.000</t>
  </si>
  <si>
    <t>00:19:10.000 --&gt; 00:19:20.000</t>
  </si>
  <si>
    <t>00:19:20.000 --&gt; 00:19:30.000</t>
  </si>
  <si>
    <t>00:19:30.000 --&gt; 00:19:40.000</t>
  </si>
  <si>
    <t>00:19:40.000 --&gt; 00:19:50.000</t>
  </si>
  <si>
    <t>00:19:50.000 --&gt; 00:20:00.000</t>
  </si>
  <si>
    <t>00:20:00.000 --&gt; 00:20:10.000</t>
  </si>
  <si>
    <t>00:20:10.000 --&gt; 00:20:20.000</t>
  </si>
  <si>
    <t>00:20:20.000 --&gt; 00:20:30.000</t>
  </si>
  <si>
    <t>00:20:30.000 --&gt; 00:20:40.000</t>
  </si>
  <si>
    <t>00:20:40.000 --&gt; 00:20:50.000</t>
  </si>
  <si>
    <t>00:20:50.000 --&gt; 00:21:00.000</t>
  </si>
  <si>
    <t>00:21:00.000 --&gt; 00:21:10.000</t>
  </si>
  <si>
    <t>00:21:10.000 --&gt; 00:21:20.000</t>
  </si>
  <si>
    <t>00:21:20.000 --&gt; 00:21:30.000</t>
  </si>
  <si>
    <t>00:21:30.000 --&gt; 00:21:40.000</t>
  </si>
  <si>
    <t>00:21:40.000 --&gt; 00:21:50.000</t>
  </si>
  <si>
    <t>00:21:50.000 --&gt; 00:22:00.000</t>
  </si>
  <si>
    <t>00:22:00.000 --&gt; 00:22:10.000</t>
  </si>
  <si>
    <t>00:22:10.000 --&gt; 00:22:20.000</t>
  </si>
  <si>
    <t>00:22:20.000 --&gt; 00:22:30.000</t>
  </si>
  <si>
    <t>00:22:30.000 --&gt; 00:22:40.000</t>
  </si>
  <si>
    <t>00:22:40.000 --&gt; 00:22:50.000</t>
  </si>
  <si>
    <t>00:22:50.000 --&gt; 00:23:00.000</t>
  </si>
  <si>
    <t>00:23:00.000 --&gt; 00:23:10.000</t>
  </si>
</sst>
</file>

<file path=xl/styles.xml><?xml version="1.0" encoding="utf-8"?>
<styleSheet xmlns="http://schemas.openxmlformats.org/spreadsheetml/2006/main" xmlns:x14ac="http://schemas.microsoft.com/office/spreadsheetml/2009/9/ac" xmlns:mc="http://schemas.openxmlformats.org/markup-compatibility/2006">
  <fonts count="7">
    <font>
      <sz val="10.0"/>
      <color rgb="FF000000"/>
      <name val="Arial"/>
      <scheme val="minor"/>
    </font>
    <font>
      <sz val="11.0"/>
      <color rgb="FFFFFFFF"/>
      <name val="&quot;Times New Roman&quot;"/>
    </font>
    <font>
      <color rgb="FFFFFFFF"/>
      <name val="Arial"/>
      <scheme val="minor"/>
    </font>
    <font>
      <color theme="1"/>
      <name val="Arial"/>
      <scheme val="minor"/>
    </font>
    <font>
      <sz val="11.0"/>
      <color rgb="FF000000"/>
      <name val="&quot;Times New Roman&quot;"/>
    </font>
    <font>
      <sz val="10.0"/>
      <color rgb="FF000000"/>
      <name val="&quot;Times New Roman&quot;"/>
    </font>
    <font>
      <b/>
      <color theme="1"/>
      <name val="Arial"/>
      <scheme val="minor"/>
    </font>
  </fonts>
  <fills count="7">
    <fill>
      <patternFill patternType="none"/>
    </fill>
    <fill>
      <patternFill patternType="lightGray"/>
    </fill>
    <fill>
      <patternFill patternType="solid">
        <fgColor rgb="FF000000"/>
        <bgColor rgb="FF000000"/>
      </patternFill>
    </fill>
    <fill>
      <patternFill patternType="solid">
        <fgColor rgb="FF666666"/>
        <bgColor rgb="FF666666"/>
      </patternFill>
    </fill>
    <fill>
      <patternFill patternType="solid">
        <fgColor rgb="FFFFFF00"/>
        <bgColor rgb="FFFFFF00"/>
      </patternFill>
    </fill>
    <fill>
      <patternFill patternType="solid">
        <fgColor rgb="FF434343"/>
        <bgColor rgb="FF434343"/>
      </patternFill>
    </fill>
    <fill>
      <patternFill patternType="solid">
        <fgColor rgb="FFD9EAD3"/>
        <bgColor rgb="FFD9EAD3"/>
      </patternFill>
    </fill>
  </fills>
  <borders count="1">
    <border/>
  </borders>
  <cellStyleXfs count="1">
    <xf borderId="0" fillId="0" fontId="0" numFmtId="0" applyAlignment="1" applyFont="1"/>
  </cellStyleXfs>
  <cellXfs count="20">
    <xf borderId="0" fillId="0" fontId="0" numFmtId="0" xfId="0" applyAlignment="1" applyFont="1">
      <alignment readingOrder="0" shrinkToFit="0" vertical="bottom" wrapText="0"/>
    </xf>
    <xf borderId="0" fillId="2" fontId="1" numFmtId="0" xfId="0" applyAlignment="1" applyFill="1" applyFont="1">
      <alignment readingOrder="0"/>
    </xf>
    <xf borderId="0" fillId="3" fontId="2" numFmtId="0" xfId="0" applyAlignment="1" applyFill="1" applyFont="1">
      <alignment readingOrder="0"/>
    </xf>
    <xf borderId="0" fillId="0" fontId="3" numFmtId="0" xfId="0" applyAlignment="1" applyFont="1">
      <alignment readingOrder="0"/>
    </xf>
    <xf borderId="0" fillId="0" fontId="4" numFmtId="0" xfId="0" applyAlignment="1" applyFont="1">
      <alignment readingOrder="0"/>
    </xf>
    <xf borderId="0" fillId="4" fontId="5" numFmtId="0" xfId="0" applyAlignment="1" applyFill="1" applyFont="1">
      <alignment readingOrder="0"/>
    </xf>
    <xf borderId="0" fillId="4" fontId="3" numFmtId="0" xfId="0" applyAlignment="1" applyFont="1">
      <alignment readingOrder="0"/>
    </xf>
    <xf borderId="0" fillId="0" fontId="4" numFmtId="0" xfId="0" applyFont="1"/>
    <xf borderId="0" fillId="2" fontId="2" numFmtId="0" xfId="0" applyAlignment="1" applyFont="1">
      <alignment readingOrder="0"/>
    </xf>
    <xf borderId="0" fillId="2" fontId="3" numFmtId="0" xfId="0" applyFont="1"/>
    <xf borderId="0" fillId="0" fontId="3" numFmtId="0" xfId="0" applyAlignment="1" applyFont="1">
      <alignment shrinkToFit="0" vertical="center" wrapText="1"/>
    </xf>
    <xf borderId="0" fillId="0" fontId="6" numFmtId="0" xfId="0" applyAlignment="1" applyFont="1">
      <alignment readingOrder="0" shrinkToFit="0" vertical="center" wrapText="1"/>
    </xf>
    <xf borderId="0" fillId="0" fontId="3" numFmtId="0" xfId="0" applyAlignment="1" applyFont="1">
      <alignment readingOrder="0" shrinkToFit="0" vertical="center" wrapText="1"/>
    </xf>
    <xf borderId="0" fillId="4" fontId="6" numFmtId="20" xfId="0" applyAlignment="1" applyFont="1" applyNumberFormat="1">
      <alignment readingOrder="0" shrinkToFit="0" vertical="center" wrapText="1"/>
    </xf>
    <xf borderId="0" fillId="0" fontId="6" numFmtId="1" xfId="0" applyAlignment="1" applyFont="1" applyNumberFormat="1">
      <alignment readingOrder="0" shrinkToFit="0" vertical="center" wrapText="1"/>
    </xf>
    <xf borderId="0" fillId="0" fontId="3" numFmtId="1" xfId="0" applyAlignment="1" applyFont="1" applyNumberFormat="1">
      <alignment shrinkToFit="0" vertical="center" wrapText="1"/>
    </xf>
    <xf borderId="0" fillId="5" fontId="2" numFmtId="0" xfId="0" applyAlignment="1" applyFill="1" applyFont="1">
      <alignment readingOrder="0"/>
    </xf>
    <xf borderId="0" fillId="6" fontId="3" numFmtId="0" xfId="0" applyAlignment="1" applyFill="1" applyFont="1">
      <alignment readingOrder="0"/>
    </xf>
    <xf borderId="0" fillId="6" fontId="3" numFmtId="0" xfId="0" applyFont="1"/>
    <xf borderId="0" fillId="6" fontId="3" numFmtId="0" xfId="0"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133350</xdr:colOff>
      <xdr:row>11</xdr:row>
      <xdr:rowOff>114300</xdr:rowOff>
    </xdr:from>
    <xdr:ext cx="6867525" cy="1781175"/>
    <xdr:pic>
      <xdr:nvPicPr>
        <xdr:cNvPr id="0" name="image1.jp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33.38"/>
    <col customWidth="1" min="2" max="2" width="15.63"/>
    <col customWidth="1" min="8" max="8" width="63.25"/>
  </cols>
  <sheetData>
    <row r="1">
      <c r="A1" s="1" t="s">
        <v>0</v>
      </c>
    </row>
    <row r="2">
      <c r="A2" s="2" t="s">
        <v>1</v>
      </c>
    </row>
    <row r="3">
      <c r="A3" s="3" t="s">
        <v>2</v>
      </c>
    </row>
    <row r="4">
      <c r="A4" s="3" t="s">
        <v>3</v>
      </c>
    </row>
    <row r="5">
      <c r="A5" s="3" t="s">
        <v>4</v>
      </c>
    </row>
    <row r="7">
      <c r="A7" s="2" t="s">
        <v>5</v>
      </c>
    </row>
    <row r="8">
      <c r="A8" s="3" t="s">
        <v>6</v>
      </c>
    </row>
    <row r="9">
      <c r="A9" s="3" t="s">
        <v>7</v>
      </c>
    </row>
    <row r="10">
      <c r="A10" s="3" t="s">
        <v>8</v>
      </c>
    </row>
    <row r="11">
      <c r="A11" s="3" t="s">
        <v>9</v>
      </c>
    </row>
    <row r="12">
      <c r="A12" s="3"/>
    </row>
    <row r="14">
      <c r="A14" s="3"/>
    </row>
    <row r="15">
      <c r="A15" s="3"/>
    </row>
    <row r="16">
      <c r="A16" s="3"/>
    </row>
    <row r="17">
      <c r="A17" s="3"/>
    </row>
    <row r="18">
      <c r="A18" s="3"/>
    </row>
    <row r="19">
      <c r="A19" s="3"/>
    </row>
    <row r="20">
      <c r="A20" s="3"/>
    </row>
    <row r="21">
      <c r="A21" s="3"/>
    </row>
    <row r="22">
      <c r="A22" s="2" t="s">
        <v>10</v>
      </c>
    </row>
    <row r="23">
      <c r="A23" s="3" t="s">
        <v>11</v>
      </c>
    </row>
    <row r="24">
      <c r="A24" s="3" t="s">
        <v>12</v>
      </c>
    </row>
    <row r="25">
      <c r="A25" s="3" t="s">
        <v>13</v>
      </c>
    </row>
    <row r="26">
      <c r="A26" s="3" t="s">
        <v>14</v>
      </c>
    </row>
    <row r="27">
      <c r="A27" s="3" t="s">
        <v>15</v>
      </c>
    </row>
    <row r="29">
      <c r="A29" s="1" t="s">
        <v>16</v>
      </c>
    </row>
    <row r="30">
      <c r="A30" s="4" t="s">
        <v>17</v>
      </c>
      <c r="B30" s="5"/>
      <c r="C30" s="3" t="s">
        <v>18</v>
      </c>
    </row>
    <row r="31">
      <c r="A31" s="4" t="s">
        <v>19</v>
      </c>
      <c r="B31" s="5"/>
      <c r="C31" s="3" t="s">
        <v>18</v>
      </c>
    </row>
    <row r="32">
      <c r="A32" s="4" t="s">
        <v>20</v>
      </c>
      <c r="B32" s="5"/>
      <c r="C32" s="3" t="s">
        <v>18</v>
      </c>
    </row>
    <row r="33">
      <c r="A33" s="4" t="s">
        <v>21</v>
      </c>
      <c r="B33" s="5"/>
      <c r="C33" s="3" t="s">
        <v>18</v>
      </c>
    </row>
    <row r="34">
      <c r="A34" s="4" t="s">
        <v>22</v>
      </c>
      <c r="B34" s="5"/>
      <c r="C34" s="3" t="s">
        <v>18</v>
      </c>
    </row>
    <row r="35">
      <c r="A35" s="4" t="s">
        <v>23</v>
      </c>
      <c r="B35" s="5"/>
      <c r="C35" s="3" t="s">
        <v>18</v>
      </c>
    </row>
    <row r="36">
      <c r="A36" s="4" t="s">
        <v>24</v>
      </c>
      <c r="B36" s="6"/>
      <c r="C36" s="3" t="s">
        <v>18</v>
      </c>
    </row>
    <row r="37">
      <c r="A37" s="4" t="s">
        <v>25</v>
      </c>
      <c r="B37" s="5"/>
      <c r="C37" s="3" t="s">
        <v>18</v>
      </c>
    </row>
    <row r="38">
      <c r="A38" s="4" t="s">
        <v>26</v>
      </c>
      <c r="B38" s="5"/>
      <c r="C38" s="3" t="s">
        <v>18</v>
      </c>
    </row>
    <row r="39">
      <c r="A39" s="4" t="s">
        <v>27</v>
      </c>
      <c r="B39" s="5"/>
      <c r="C39" s="3" t="s">
        <v>18</v>
      </c>
    </row>
    <row r="40">
      <c r="A40" s="4" t="s">
        <v>28</v>
      </c>
      <c r="B40" s="6"/>
      <c r="C40" s="3" t="s">
        <v>18</v>
      </c>
    </row>
    <row r="41">
      <c r="A41" s="4" t="s">
        <v>29</v>
      </c>
      <c r="B41" s="5"/>
      <c r="C41" s="3" t="s">
        <v>18</v>
      </c>
    </row>
    <row r="42">
      <c r="A42" s="4" t="s">
        <v>30</v>
      </c>
      <c r="B42" s="6"/>
      <c r="C42" s="3" t="s">
        <v>18</v>
      </c>
    </row>
    <row r="43">
      <c r="A43" s="4" t="s">
        <v>31</v>
      </c>
      <c r="B43" s="5"/>
      <c r="C43" s="3" t="s">
        <v>18</v>
      </c>
    </row>
    <row r="44">
      <c r="A44" s="4" t="s">
        <v>32</v>
      </c>
      <c r="B44" s="5"/>
      <c r="C44" s="3" t="s">
        <v>18</v>
      </c>
    </row>
    <row r="45">
      <c r="A45" s="4" t="s">
        <v>33</v>
      </c>
      <c r="B45" s="6"/>
      <c r="C45" s="3" t="s">
        <v>18</v>
      </c>
    </row>
    <row r="46">
      <c r="A46" s="4" t="s">
        <v>34</v>
      </c>
      <c r="B46" s="6"/>
      <c r="C46" s="3" t="s">
        <v>18</v>
      </c>
    </row>
    <row r="47">
      <c r="A47" s="4" t="s">
        <v>35</v>
      </c>
      <c r="B47" s="5"/>
      <c r="C47" s="3" t="s">
        <v>18</v>
      </c>
    </row>
    <row r="48">
      <c r="A48" s="4" t="s">
        <v>36</v>
      </c>
      <c r="B48" s="5"/>
      <c r="C48" s="3" t="s">
        <v>18</v>
      </c>
    </row>
    <row r="49">
      <c r="A49" s="4" t="s">
        <v>37</v>
      </c>
      <c r="B49" s="5"/>
    </row>
    <row r="50">
      <c r="A50" s="4" t="s">
        <v>38</v>
      </c>
      <c r="B50" s="5"/>
      <c r="C50" s="3" t="s">
        <v>18</v>
      </c>
    </row>
    <row r="51">
      <c r="A51" s="4" t="s">
        <v>39</v>
      </c>
      <c r="B51" s="5"/>
      <c r="C51" s="3" t="s">
        <v>18</v>
      </c>
    </row>
    <row r="52">
      <c r="A52" s="4" t="s">
        <v>40</v>
      </c>
      <c r="B52" s="5"/>
      <c r="C52" s="3" t="s">
        <v>18</v>
      </c>
    </row>
    <row r="53">
      <c r="A53" s="4" t="s">
        <v>41</v>
      </c>
      <c r="B53" s="5"/>
      <c r="C53" s="3" t="s">
        <v>18</v>
      </c>
    </row>
    <row r="54">
      <c r="A54" s="4" t="s">
        <v>42</v>
      </c>
      <c r="B54" s="6"/>
      <c r="C54" s="3" t="s">
        <v>18</v>
      </c>
    </row>
    <row r="55">
      <c r="A55" s="4" t="s">
        <v>43</v>
      </c>
      <c r="B55" s="6"/>
      <c r="C55" s="3" t="s">
        <v>18</v>
      </c>
    </row>
    <row r="56">
      <c r="A56" s="4" t="s">
        <v>44</v>
      </c>
      <c r="B56" s="6"/>
      <c r="C56" s="3" t="s">
        <v>18</v>
      </c>
    </row>
    <row r="57">
      <c r="A57" s="4" t="s">
        <v>45</v>
      </c>
      <c r="B57" s="6"/>
      <c r="C57" s="3" t="s">
        <v>18</v>
      </c>
    </row>
    <row r="58">
      <c r="A58" s="4" t="s">
        <v>46</v>
      </c>
      <c r="B58" s="6"/>
      <c r="C58" s="3" t="s">
        <v>18</v>
      </c>
    </row>
    <row r="59">
      <c r="A59" s="4" t="s">
        <v>47</v>
      </c>
      <c r="B59" s="6"/>
      <c r="C59" s="3" t="s">
        <v>18</v>
      </c>
    </row>
    <row r="60">
      <c r="A60" s="4"/>
    </row>
    <row r="61">
      <c r="A61" s="4"/>
    </row>
    <row r="62">
      <c r="A62" s="4"/>
    </row>
    <row r="63">
      <c r="A63" s="1" t="s">
        <v>48</v>
      </c>
    </row>
    <row r="64">
      <c r="A64" s="7" t="str">
        <f>concatenate(B30:C59)</f>
        <v>                             </v>
      </c>
    </row>
    <row r="65">
      <c r="A65" s="4"/>
    </row>
    <row r="66">
      <c r="A66" s="8" t="s">
        <v>49</v>
      </c>
      <c r="B66" s="9"/>
      <c r="C66" s="10"/>
      <c r="D66" s="10"/>
      <c r="E66" s="10"/>
      <c r="F66" s="10"/>
      <c r="G66" s="10"/>
      <c r="H66" s="10"/>
    </row>
    <row r="67">
      <c r="A67" s="11" t="s">
        <v>50</v>
      </c>
      <c r="B67" s="11" t="s">
        <v>51</v>
      </c>
      <c r="C67" s="12"/>
      <c r="D67" s="10"/>
      <c r="E67" s="10"/>
    </row>
    <row r="68">
      <c r="A68" s="12" t="s">
        <v>17</v>
      </c>
      <c r="B68" s="10">
        <f t="shared" ref="B68:B97" si="1">len(B30)</f>
        <v>0</v>
      </c>
      <c r="C68" s="10"/>
      <c r="D68" s="10"/>
      <c r="E68" s="10"/>
    </row>
    <row r="69">
      <c r="A69" s="12" t="s">
        <v>19</v>
      </c>
      <c r="B69" s="10">
        <f t="shared" si="1"/>
        <v>0</v>
      </c>
      <c r="C69" s="10"/>
      <c r="D69" s="10"/>
      <c r="E69" s="10"/>
    </row>
    <row r="70">
      <c r="A70" s="12" t="s">
        <v>20</v>
      </c>
      <c r="B70" s="10">
        <f t="shared" si="1"/>
        <v>0</v>
      </c>
      <c r="C70" s="10"/>
      <c r="D70" s="10"/>
      <c r="E70" s="10"/>
    </row>
    <row r="71">
      <c r="A71" s="12" t="s">
        <v>21</v>
      </c>
      <c r="B71" s="10">
        <f t="shared" si="1"/>
        <v>0</v>
      </c>
      <c r="C71" s="10"/>
      <c r="D71" s="10"/>
      <c r="E71" s="10"/>
    </row>
    <row r="72">
      <c r="A72" s="12" t="s">
        <v>22</v>
      </c>
      <c r="B72" s="10">
        <f t="shared" si="1"/>
        <v>0</v>
      </c>
      <c r="C72" s="10"/>
      <c r="D72" s="10"/>
      <c r="E72" s="10"/>
    </row>
    <row r="73">
      <c r="A73" s="12" t="s">
        <v>23</v>
      </c>
      <c r="B73" s="10">
        <f t="shared" si="1"/>
        <v>0</v>
      </c>
      <c r="C73" s="10"/>
      <c r="D73" s="10"/>
      <c r="E73" s="10"/>
    </row>
    <row r="74">
      <c r="A74" s="12" t="s">
        <v>24</v>
      </c>
      <c r="B74" s="10">
        <f t="shared" si="1"/>
        <v>0</v>
      </c>
      <c r="C74" s="10"/>
      <c r="D74" s="10"/>
      <c r="E74" s="10"/>
    </row>
    <row r="75">
      <c r="A75" s="12" t="s">
        <v>25</v>
      </c>
      <c r="B75" s="10">
        <f t="shared" si="1"/>
        <v>0</v>
      </c>
      <c r="C75" s="10"/>
      <c r="D75" s="10"/>
      <c r="E75" s="10"/>
    </row>
    <row r="76">
      <c r="A76" s="12" t="s">
        <v>26</v>
      </c>
      <c r="B76" s="10">
        <f t="shared" si="1"/>
        <v>0</v>
      </c>
      <c r="C76" s="10"/>
      <c r="D76" s="10"/>
      <c r="E76" s="10"/>
    </row>
    <row r="77">
      <c r="A77" s="12" t="s">
        <v>27</v>
      </c>
      <c r="B77" s="10">
        <f t="shared" si="1"/>
        <v>0</v>
      </c>
      <c r="C77" s="10"/>
      <c r="D77" s="10"/>
      <c r="E77" s="10"/>
    </row>
    <row r="78">
      <c r="A78" s="12" t="s">
        <v>28</v>
      </c>
      <c r="B78" s="10">
        <f t="shared" si="1"/>
        <v>0</v>
      </c>
      <c r="C78" s="10"/>
      <c r="D78" s="10"/>
      <c r="E78" s="10"/>
    </row>
    <row r="79">
      <c r="A79" s="12" t="s">
        <v>29</v>
      </c>
      <c r="B79" s="10">
        <f t="shared" si="1"/>
        <v>0</v>
      </c>
      <c r="C79" s="10"/>
      <c r="D79" s="10"/>
      <c r="E79" s="10"/>
    </row>
    <row r="80">
      <c r="A80" s="12" t="s">
        <v>30</v>
      </c>
      <c r="B80" s="10">
        <f t="shared" si="1"/>
        <v>0</v>
      </c>
      <c r="C80" s="10"/>
      <c r="D80" s="10"/>
      <c r="E80" s="10"/>
    </row>
    <row r="81">
      <c r="A81" s="12" t="s">
        <v>31</v>
      </c>
      <c r="B81" s="10">
        <f t="shared" si="1"/>
        <v>0</v>
      </c>
      <c r="C81" s="10"/>
      <c r="D81" s="10"/>
      <c r="E81" s="10"/>
    </row>
    <row r="82">
      <c r="A82" s="12" t="s">
        <v>32</v>
      </c>
      <c r="B82" s="10">
        <f t="shared" si="1"/>
        <v>0</v>
      </c>
      <c r="C82" s="10"/>
      <c r="D82" s="10"/>
      <c r="E82" s="10"/>
    </row>
    <row r="83">
      <c r="A83" s="12" t="s">
        <v>33</v>
      </c>
      <c r="B83" s="10">
        <f t="shared" si="1"/>
        <v>0</v>
      </c>
      <c r="C83" s="12"/>
      <c r="D83" s="10"/>
    </row>
    <row r="84">
      <c r="A84" s="12" t="s">
        <v>34</v>
      </c>
      <c r="B84" s="10">
        <f t="shared" si="1"/>
        <v>0</v>
      </c>
      <c r="C84" s="12"/>
      <c r="D84" s="10"/>
    </row>
    <row r="85">
      <c r="A85" s="12" t="s">
        <v>35</v>
      </c>
      <c r="B85" s="10">
        <f t="shared" si="1"/>
        <v>0</v>
      </c>
      <c r="C85" s="12"/>
      <c r="D85" s="10"/>
    </row>
    <row r="86">
      <c r="A86" s="12" t="s">
        <v>36</v>
      </c>
      <c r="B86" s="10">
        <f t="shared" si="1"/>
        <v>0</v>
      </c>
      <c r="C86" s="12"/>
      <c r="D86" s="10"/>
    </row>
    <row r="87">
      <c r="A87" s="12" t="s">
        <v>37</v>
      </c>
      <c r="B87" s="10">
        <f t="shared" si="1"/>
        <v>0</v>
      </c>
      <c r="C87" s="12"/>
      <c r="D87" s="10"/>
    </row>
    <row r="88">
      <c r="A88" s="12" t="s">
        <v>38</v>
      </c>
      <c r="B88" s="10">
        <f t="shared" si="1"/>
        <v>0</v>
      </c>
      <c r="C88" s="12"/>
      <c r="D88" s="10"/>
    </row>
    <row r="89">
      <c r="A89" s="12" t="s">
        <v>39</v>
      </c>
      <c r="B89" s="10">
        <f t="shared" si="1"/>
        <v>0</v>
      </c>
      <c r="C89" s="12"/>
      <c r="D89" s="10"/>
    </row>
    <row r="90">
      <c r="A90" s="12" t="s">
        <v>40</v>
      </c>
      <c r="B90" s="10">
        <f t="shared" si="1"/>
        <v>0</v>
      </c>
      <c r="C90" s="12"/>
      <c r="D90" s="10"/>
    </row>
    <row r="91">
      <c r="A91" s="12" t="s">
        <v>41</v>
      </c>
      <c r="B91" s="10">
        <f t="shared" si="1"/>
        <v>0</v>
      </c>
      <c r="C91" s="12"/>
      <c r="D91" s="10"/>
    </row>
    <row r="92">
      <c r="A92" s="12" t="s">
        <v>42</v>
      </c>
      <c r="B92" s="10">
        <f t="shared" si="1"/>
        <v>0</v>
      </c>
      <c r="C92" s="12"/>
      <c r="D92" s="10"/>
    </row>
    <row r="93">
      <c r="A93" s="12" t="s">
        <v>43</v>
      </c>
      <c r="B93" s="10">
        <f t="shared" si="1"/>
        <v>0</v>
      </c>
      <c r="C93" s="12"/>
      <c r="D93" s="10"/>
    </row>
    <row r="94">
      <c r="A94" s="12" t="s">
        <v>44</v>
      </c>
      <c r="B94" s="10">
        <f t="shared" si="1"/>
        <v>0</v>
      </c>
      <c r="C94" s="12"/>
      <c r="D94" s="10"/>
    </row>
    <row r="95">
      <c r="A95" s="12" t="s">
        <v>45</v>
      </c>
      <c r="B95" s="10">
        <f t="shared" si="1"/>
        <v>0</v>
      </c>
      <c r="C95" s="12"/>
      <c r="D95" s="10"/>
    </row>
    <row r="96">
      <c r="A96" s="12" t="s">
        <v>46</v>
      </c>
      <c r="B96" s="10">
        <f t="shared" si="1"/>
        <v>0</v>
      </c>
      <c r="C96" s="12"/>
      <c r="D96" s="10"/>
    </row>
    <row r="97">
      <c r="A97" s="12" t="s">
        <v>47</v>
      </c>
      <c r="B97" s="10">
        <f t="shared" si="1"/>
        <v>0</v>
      </c>
      <c r="C97" s="12"/>
      <c r="D97" s="10"/>
    </row>
    <row r="98">
      <c r="A98" s="12"/>
      <c r="B98" s="12"/>
      <c r="C98" s="12"/>
      <c r="D98" s="10"/>
    </row>
    <row r="99">
      <c r="A99" s="11" t="s">
        <v>52</v>
      </c>
      <c r="B99" s="11" t="s">
        <v>53</v>
      </c>
      <c r="C99" s="11" t="s">
        <v>54</v>
      </c>
      <c r="D99" s="10"/>
    </row>
    <row r="100">
      <c r="A100" s="10">
        <f>SUM(B68:B98)</f>
        <v>0</v>
      </c>
      <c r="B100" s="13"/>
      <c r="C100" s="10">
        <f>B100/TIME(0,0,60)</f>
        <v>0</v>
      </c>
      <c r="D100" s="10"/>
    </row>
    <row r="101">
      <c r="A101" s="14" t="s">
        <v>55</v>
      </c>
      <c r="B101" s="11" t="s">
        <v>56</v>
      </c>
      <c r="C101" s="10"/>
      <c r="D101" s="12"/>
    </row>
    <row r="102">
      <c r="A102" s="15" t="str">
        <f>A100/C100</f>
        <v>#DIV/0!</v>
      </c>
      <c r="B102" s="10">
        <f>ceiling(C100/10,1)</f>
        <v>0</v>
      </c>
      <c r="C102" s="10"/>
      <c r="D102" s="10"/>
    </row>
    <row r="103">
      <c r="A103" s="14" t="s">
        <v>57</v>
      </c>
      <c r="B103" s="10"/>
      <c r="C103" s="10"/>
      <c r="D103" s="10"/>
    </row>
    <row r="104">
      <c r="A104" s="15" t="str">
        <f>A102*10</f>
        <v>#DIV/0!</v>
      </c>
      <c r="B104" s="10"/>
      <c r="C104" s="10"/>
      <c r="D104" s="10"/>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52.75"/>
  </cols>
  <sheetData>
    <row r="1">
      <c r="A1" s="16" t="s">
        <v>58</v>
      </c>
    </row>
    <row r="2">
      <c r="A2" s="17" t="s">
        <v>59</v>
      </c>
    </row>
    <row r="3">
      <c r="A3" s="17"/>
    </row>
    <row r="4">
      <c r="A4" s="17" t="s">
        <v>60</v>
      </c>
    </row>
    <row r="5">
      <c r="A5" s="18" t="str">
        <f>mid(Input!A64,1,Input!A104)</f>
        <v>#DIV/0!</v>
      </c>
    </row>
    <row r="6">
      <c r="A6" s="17" t="s">
        <v>61</v>
      </c>
    </row>
    <row r="7">
      <c r="A7" s="18" t="str">
        <f>mid(Input!A64,(Input!A104*1)+1,Input!A104)</f>
        <v>#DIV/0!</v>
      </c>
    </row>
    <row r="8">
      <c r="A8" s="17" t="s">
        <v>62</v>
      </c>
    </row>
    <row r="9">
      <c r="A9" s="18" t="str">
        <f>mid(Input!A64,(Input!A104*2)+1,Input!A104)</f>
        <v>#DIV/0!</v>
      </c>
    </row>
    <row r="10">
      <c r="A10" s="17" t="s">
        <v>63</v>
      </c>
    </row>
    <row r="11">
      <c r="A11" s="18" t="str">
        <f>mid(Input!A64,(Input!A104*3)+1,Input!A104)</f>
        <v>#DIV/0!</v>
      </c>
    </row>
    <row r="12">
      <c r="A12" s="17" t="s">
        <v>64</v>
      </c>
    </row>
    <row r="13">
      <c r="A13" s="18" t="str">
        <f>mid(Input!A64,(Input!A104*4)+1,Input!A104)</f>
        <v>#DIV/0!</v>
      </c>
    </row>
    <row r="14">
      <c r="A14" s="17" t="s">
        <v>65</v>
      </c>
    </row>
    <row r="15">
      <c r="A15" s="17" t="str">
        <f>mid(Input!A64,(Input!A104*5)+1,Input!A104)</f>
        <v>#DIV/0!</v>
      </c>
    </row>
    <row r="16">
      <c r="A16" s="17" t="s">
        <v>66</v>
      </c>
    </row>
    <row r="17">
      <c r="A17" s="19" t="str">
        <f>mid(Input!A64,(Input!A104*6)+1,Input!A104)</f>
        <v>#DIV/0!</v>
      </c>
    </row>
    <row r="18">
      <c r="A18" s="17" t="s">
        <v>67</v>
      </c>
    </row>
    <row r="19">
      <c r="A19" s="18" t="str">
        <f>mid(Input!A64,(Input!A104*7)+1,Input!A104)</f>
        <v>#DIV/0!</v>
      </c>
    </row>
    <row r="20">
      <c r="A20" s="17" t="s">
        <v>68</v>
      </c>
    </row>
    <row r="21">
      <c r="A21" s="18" t="str">
        <f>mid(Input!A64,(Input!A104*8)+1,Input!A104)</f>
        <v>#DIV/0!</v>
      </c>
    </row>
    <row r="22">
      <c r="A22" s="17" t="s">
        <v>69</v>
      </c>
    </row>
    <row r="23">
      <c r="A23" s="18" t="str">
        <f>mid(Input!A64,(Input!A104*9)+1,Input!A104)</f>
        <v>#DIV/0!</v>
      </c>
    </row>
    <row r="24">
      <c r="A24" s="17" t="s">
        <v>70</v>
      </c>
    </row>
    <row r="25">
      <c r="A25" s="18" t="str">
        <f>mid(Input!A64,(Input!A104*10)+1,Input!A104)</f>
        <v>#DIV/0!</v>
      </c>
    </row>
    <row r="26">
      <c r="A26" s="17" t="s">
        <v>71</v>
      </c>
    </row>
    <row r="27">
      <c r="A27" s="18" t="str">
        <f>mid(Input!A64,(Input!A104*11)+1,Input!A104)</f>
        <v>#DIV/0!</v>
      </c>
    </row>
    <row r="28">
      <c r="A28" s="17" t="s">
        <v>72</v>
      </c>
    </row>
    <row r="29">
      <c r="A29" s="18" t="str">
        <f>mid(Input!A64,(Input!A104*12)+1,Input!A104)</f>
        <v>#DIV/0!</v>
      </c>
    </row>
    <row r="30">
      <c r="A30" s="17" t="s">
        <v>73</v>
      </c>
    </row>
    <row r="31">
      <c r="A31" s="18" t="str">
        <f>mid(Input!A64,(Input!A104*13)+1,Input!A104)</f>
        <v>#DIV/0!</v>
      </c>
    </row>
    <row r="32">
      <c r="A32" s="17" t="s">
        <v>74</v>
      </c>
    </row>
    <row r="33">
      <c r="A33" s="18" t="str">
        <f>mid(Input!A64,(Input!A104*14)+1,Input!A104)</f>
        <v>#DIV/0!</v>
      </c>
    </row>
    <row r="34">
      <c r="A34" s="17" t="s">
        <v>75</v>
      </c>
    </row>
    <row r="35">
      <c r="A35" s="18" t="str">
        <f>mid(Input!A64,(Input!A104*15)+1,Input!A104)</f>
        <v>#DIV/0!</v>
      </c>
    </row>
    <row r="36">
      <c r="A36" s="17" t="s">
        <v>76</v>
      </c>
    </row>
    <row r="37">
      <c r="A37" s="18" t="str">
        <f>mid(Input!A64,(Input!A104*16)+1,Input!A104)</f>
        <v>#DIV/0!</v>
      </c>
    </row>
    <row r="38">
      <c r="A38" s="17" t="s">
        <v>77</v>
      </c>
    </row>
    <row r="39">
      <c r="A39" s="18" t="str">
        <f>mid(Input!A64,(Input!A104*17)+1,Input!A104)</f>
        <v>#DIV/0!</v>
      </c>
    </row>
    <row r="40">
      <c r="A40" s="17" t="s">
        <v>78</v>
      </c>
    </row>
    <row r="41">
      <c r="A41" s="18" t="str">
        <f>mid(Input!A64,(Input!A104*18)+1,Input!A104)</f>
        <v>#DIV/0!</v>
      </c>
    </row>
    <row r="42">
      <c r="A42" s="17" t="s">
        <v>79</v>
      </c>
    </row>
    <row r="43">
      <c r="A43" s="18" t="str">
        <f>mid(Input!A64,(Input!A104*19)+1,Input!A104)</f>
        <v>#DIV/0!</v>
      </c>
    </row>
    <row r="44">
      <c r="A44" s="17" t="s">
        <v>80</v>
      </c>
    </row>
    <row r="45">
      <c r="A45" s="18" t="str">
        <f>mid(Input!A64,(Input!A104*20)+1,Input!A104)</f>
        <v>#DIV/0!</v>
      </c>
    </row>
    <row r="46">
      <c r="A46" s="17" t="s">
        <v>81</v>
      </c>
    </row>
    <row r="47">
      <c r="A47" s="18" t="str">
        <f>mid(Input!A64,(Input!A104*21)+1,Input!A104)</f>
        <v>#DIV/0!</v>
      </c>
    </row>
    <row r="48">
      <c r="A48" s="17" t="s">
        <v>82</v>
      </c>
    </row>
    <row r="49">
      <c r="A49" s="18" t="str">
        <f>mid(Input!A64,(Input!A104*22)+1,Input!A104)</f>
        <v>#DIV/0!</v>
      </c>
    </row>
    <row r="50">
      <c r="A50" s="17" t="s">
        <v>83</v>
      </c>
    </row>
    <row r="51">
      <c r="A51" s="18" t="str">
        <f>mid(Input!A64,(Input!A104*23)+1,Input!A104)</f>
        <v>#DIV/0!</v>
      </c>
    </row>
    <row r="52">
      <c r="A52" s="17" t="s">
        <v>84</v>
      </c>
    </row>
    <row r="53">
      <c r="A53" s="18" t="str">
        <f>mid(Input!A64,(Input!A104*24)+1,Input!A104)</f>
        <v>#DIV/0!</v>
      </c>
    </row>
    <row r="54">
      <c r="A54" s="17" t="s">
        <v>85</v>
      </c>
    </row>
    <row r="55">
      <c r="A55" s="18" t="str">
        <f>mid(Input!A64,(Input!A104*25)+1,Input!A104)</f>
        <v>#DIV/0!</v>
      </c>
    </row>
    <row r="56">
      <c r="A56" s="17" t="s">
        <v>86</v>
      </c>
    </row>
    <row r="57">
      <c r="A57" s="18" t="str">
        <f>mid(Input!A64,(Input!A104*26)+1,Input!A104)</f>
        <v>#DIV/0!</v>
      </c>
    </row>
    <row r="58">
      <c r="A58" s="17" t="s">
        <v>87</v>
      </c>
    </row>
    <row r="59">
      <c r="A59" s="18" t="str">
        <f>mid(Input!A64,(Input!A104*27)+1,Input!A104)</f>
        <v>#DIV/0!</v>
      </c>
    </row>
    <row r="60">
      <c r="A60" s="17" t="s">
        <v>88</v>
      </c>
    </row>
    <row r="61">
      <c r="A61" s="18" t="str">
        <f>mid(Input!A64,(Input!A104*28)+1,Input!A104)</f>
        <v>#DIV/0!</v>
      </c>
    </row>
    <row r="62">
      <c r="A62" s="17" t="s">
        <v>89</v>
      </c>
    </row>
    <row r="63">
      <c r="A63" s="18" t="str">
        <f>mid(Input!A64,(Input!A104*29)+1,Input!A104)</f>
        <v>#DIV/0!</v>
      </c>
    </row>
    <row r="64">
      <c r="A64" s="17" t="s">
        <v>90</v>
      </c>
    </row>
    <row r="65">
      <c r="A65" s="18" t="str">
        <f>mid(Input!A64,(Input!A104*30)+1,Input!A104)</f>
        <v>#DIV/0!</v>
      </c>
    </row>
    <row r="66">
      <c r="A66" s="17" t="s">
        <v>91</v>
      </c>
    </row>
    <row r="67">
      <c r="A67" s="18" t="str">
        <f>mid(Input!A64,(Input!A104*31)+1,Input!A104)</f>
        <v>#DIV/0!</v>
      </c>
    </row>
    <row r="68">
      <c r="A68" s="17" t="s">
        <v>92</v>
      </c>
    </row>
    <row r="69">
      <c r="A69" s="18" t="str">
        <f>mid(Input!A64,(Input!A104*32)+1,Input!A104)</f>
        <v>#DIV/0!</v>
      </c>
    </row>
    <row r="70">
      <c r="A70" s="17" t="s">
        <v>93</v>
      </c>
    </row>
    <row r="71">
      <c r="A71" s="18" t="str">
        <f>mid(Input!A64,(Input!A104*33)+1,Input!A104)</f>
        <v>#DIV/0!</v>
      </c>
    </row>
    <row r="72">
      <c r="A72" s="17" t="s">
        <v>94</v>
      </c>
    </row>
    <row r="73">
      <c r="A73" s="18" t="str">
        <f>mid(Input!A64,(Input!A104*34)+1,Input!A104)</f>
        <v>#DIV/0!</v>
      </c>
    </row>
    <row r="74">
      <c r="A74" s="17" t="s">
        <v>95</v>
      </c>
    </row>
    <row r="75">
      <c r="A75" s="18" t="str">
        <f>mid(Input!A64,(Input!A104*35)+1,Input!A104)</f>
        <v>#DIV/0!</v>
      </c>
    </row>
    <row r="76">
      <c r="A76" s="17" t="s">
        <v>96</v>
      </c>
    </row>
    <row r="77">
      <c r="A77" s="18" t="str">
        <f>mid(Input!A64,(Input!A104*36)+1,Input!A104)</f>
        <v>#DIV/0!</v>
      </c>
    </row>
    <row r="78">
      <c r="A78" s="17" t="s">
        <v>97</v>
      </c>
    </row>
    <row r="79">
      <c r="A79" s="18" t="str">
        <f>mid(Input!A64,(Input!A104*37)+1,Input!A104)</f>
        <v>#DIV/0!</v>
      </c>
    </row>
    <row r="80">
      <c r="A80" s="17" t="s">
        <v>98</v>
      </c>
    </row>
    <row r="81">
      <c r="A81" s="18" t="str">
        <f>mid(Input!A64,(Input!A104*38)+1,Input!A104)</f>
        <v>#DIV/0!</v>
      </c>
    </row>
    <row r="82">
      <c r="A82" s="17" t="s">
        <v>99</v>
      </c>
    </row>
    <row r="83">
      <c r="A83" s="18" t="str">
        <f>mid(Input!A64,(Input!A104*39)+1,Input!A104)</f>
        <v>#DIV/0!</v>
      </c>
    </row>
    <row r="84">
      <c r="A84" s="17" t="s">
        <v>100</v>
      </c>
    </row>
    <row r="85">
      <c r="A85" s="18" t="str">
        <f>mid(Input!A64,(Input!A104*40)+1,Input!A104)</f>
        <v>#DIV/0!</v>
      </c>
    </row>
    <row r="86">
      <c r="A86" s="17" t="s">
        <v>101</v>
      </c>
    </row>
    <row r="87">
      <c r="A87" s="18" t="str">
        <f>mid(Input!A64,(Input!A104*41)+1,Input!A104)</f>
        <v>#DIV/0!</v>
      </c>
    </row>
    <row r="88">
      <c r="A88" s="17" t="s">
        <v>102</v>
      </c>
    </row>
    <row r="89">
      <c r="A89" s="18" t="str">
        <f>mid(Input!A64,(Input!A104*42)+1,Input!A104)</f>
        <v>#DIV/0!</v>
      </c>
    </row>
    <row r="90">
      <c r="A90" s="17" t="s">
        <v>103</v>
      </c>
    </row>
    <row r="91">
      <c r="A91" s="18" t="str">
        <f>mid(Input!A64,(Input!A104*43)+1,Input!A104)</f>
        <v>#DIV/0!</v>
      </c>
    </row>
    <row r="92">
      <c r="A92" s="17" t="s">
        <v>104</v>
      </c>
    </row>
    <row r="93">
      <c r="A93" s="18" t="str">
        <f>mid(Input!A64,(Input!A104*44)+1,Input!A104)</f>
        <v>#DIV/0!</v>
      </c>
    </row>
    <row r="94">
      <c r="A94" s="17" t="s">
        <v>105</v>
      </c>
    </row>
    <row r="95">
      <c r="A95" s="18" t="str">
        <f>mid(Input!A64,(Input!A104*45)+1,Input!A104)</f>
        <v>#DIV/0!</v>
      </c>
    </row>
    <row r="96">
      <c r="A96" s="17" t="s">
        <v>106</v>
      </c>
    </row>
    <row r="97">
      <c r="A97" s="18" t="str">
        <f>mid(Input!A64,(Input!A104*46)+1,Input!A104)</f>
        <v>#DIV/0!</v>
      </c>
    </row>
    <row r="98">
      <c r="A98" s="17" t="s">
        <v>107</v>
      </c>
    </row>
    <row r="99">
      <c r="A99" s="18" t="str">
        <f>mid(Input!A64,(Input!A104*47)+1,Input!A104)</f>
        <v>#DIV/0!</v>
      </c>
    </row>
    <row r="100">
      <c r="A100" s="17" t="s">
        <v>108</v>
      </c>
    </row>
    <row r="101">
      <c r="A101" s="18" t="str">
        <f>mid(Input!A64,(Input!A104*48)+1,Input!A104)</f>
        <v>#DIV/0!</v>
      </c>
    </row>
    <row r="102">
      <c r="A102" s="17" t="s">
        <v>109</v>
      </c>
    </row>
    <row r="103">
      <c r="A103" s="18" t="str">
        <f>mid(Input!A64,(Input!A104*49)+1,Input!A104)</f>
        <v>#DIV/0!</v>
      </c>
    </row>
    <row r="104">
      <c r="A104" s="17" t="s">
        <v>110</v>
      </c>
    </row>
    <row r="105">
      <c r="A105" s="18" t="str">
        <f>mid(Input!A64,(Input!A104*50)+1,Input!A104)</f>
        <v>#DIV/0!</v>
      </c>
    </row>
    <row r="106">
      <c r="A106" s="17" t="s">
        <v>111</v>
      </c>
    </row>
    <row r="107">
      <c r="A107" s="18" t="str">
        <f>mid(Input!A64,(Input!A104*51)+1,Input!A104)</f>
        <v>#DIV/0!</v>
      </c>
    </row>
    <row r="108">
      <c r="A108" s="17" t="s">
        <v>112</v>
      </c>
    </row>
    <row r="109">
      <c r="A109" s="18" t="str">
        <f>mid(Input!A64,(Input!A104*52)+1,Input!A104)</f>
        <v>#DIV/0!</v>
      </c>
    </row>
    <row r="110">
      <c r="A110" s="17" t="s">
        <v>113</v>
      </c>
    </row>
    <row r="111">
      <c r="A111" s="18" t="str">
        <f>mid(Input!A64,(Input!A104*53)+1,Input!A104)</f>
        <v>#DIV/0!</v>
      </c>
    </row>
    <row r="112">
      <c r="A112" s="17" t="s">
        <v>114</v>
      </c>
    </row>
    <row r="113">
      <c r="A113" s="18" t="str">
        <f>mid(Input!A64,(Input!A104*54)+1,Input!A104)</f>
        <v>#DIV/0!</v>
      </c>
    </row>
    <row r="114">
      <c r="A114" s="17" t="s">
        <v>115</v>
      </c>
    </row>
    <row r="115">
      <c r="A115" s="18" t="str">
        <f>mid(Input!A64,(Input!A104*55)+1,Input!A104)</f>
        <v>#DIV/0!</v>
      </c>
    </row>
    <row r="116">
      <c r="A116" s="17" t="s">
        <v>116</v>
      </c>
    </row>
    <row r="117">
      <c r="A117" s="18" t="str">
        <f>mid(Input!A64,(Input!A104*56)+1,Input!A104)</f>
        <v>#DIV/0!</v>
      </c>
    </row>
    <row r="118">
      <c r="A118" s="17" t="s">
        <v>117</v>
      </c>
    </row>
    <row r="119">
      <c r="A119" s="18" t="str">
        <f>mid(Input!A64,(Input!A104*57)+1,Input!A104)</f>
        <v>#DIV/0!</v>
      </c>
    </row>
    <row r="120">
      <c r="A120" s="17" t="s">
        <v>118</v>
      </c>
    </row>
    <row r="121">
      <c r="A121" s="18" t="str">
        <f>mid(Input!A64,(Input!A104*58)+1,Input!A104)</f>
        <v>#DIV/0!</v>
      </c>
    </row>
    <row r="122">
      <c r="A122" s="17" t="s">
        <v>119</v>
      </c>
    </row>
    <row r="123">
      <c r="A123" s="18" t="str">
        <f>mid(Input!A64,(Input!A104*59)+1,Input!A104)</f>
        <v>#DIV/0!</v>
      </c>
    </row>
    <row r="124">
      <c r="A124" s="17" t="s">
        <v>120</v>
      </c>
    </row>
    <row r="125">
      <c r="A125" s="18" t="str">
        <f>mid(Input!A64,(Input!A104*60)+1,Input!A104)</f>
        <v>#DIV/0!</v>
      </c>
    </row>
    <row r="126">
      <c r="A126" s="17" t="s">
        <v>121</v>
      </c>
    </row>
    <row r="127">
      <c r="A127" s="18" t="str">
        <f>mid(Input!A64,(Input!A104*61)+1,Input!A104)</f>
        <v>#DIV/0!</v>
      </c>
    </row>
    <row r="128">
      <c r="A128" s="17" t="s">
        <v>122</v>
      </c>
    </row>
    <row r="129">
      <c r="A129" s="18" t="str">
        <f>mid(Input!A64,(Input!A104*62)+1,Input!A104)</f>
        <v>#DIV/0!</v>
      </c>
    </row>
    <row r="130">
      <c r="A130" s="17" t="s">
        <v>123</v>
      </c>
    </row>
    <row r="131">
      <c r="A131" s="18" t="str">
        <f>mid(Input!A64,(Input!A104*63)+1,Input!A104)</f>
        <v>#DIV/0!</v>
      </c>
    </row>
    <row r="132">
      <c r="A132" s="17" t="s">
        <v>124</v>
      </c>
    </row>
    <row r="133">
      <c r="A133" s="18" t="str">
        <f>mid(Input!A64,(Input!A104*64)+1,Input!A104)</f>
        <v>#DIV/0!</v>
      </c>
    </row>
    <row r="134">
      <c r="A134" s="17" t="s">
        <v>125</v>
      </c>
    </row>
    <row r="135">
      <c r="A135" s="18" t="str">
        <f>mid(Input!A64,(Input!A104*65)+1,Input!A104)</f>
        <v>#DIV/0!</v>
      </c>
    </row>
    <row r="136">
      <c r="A136" s="17" t="s">
        <v>126</v>
      </c>
    </row>
    <row r="137">
      <c r="A137" s="18" t="str">
        <f>mid(Input!A64,(Input!A104*66)+1,Input!A104)</f>
        <v>#DIV/0!</v>
      </c>
    </row>
    <row r="138">
      <c r="A138" s="17" t="s">
        <v>127</v>
      </c>
    </row>
    <row r="139">
      <c r="A139" s="18" t="str">
        <f>mid(Input!A64,(Input!A104*67)+1,Input!A104)</f>
        <v>#DIV/0!</v>
      </c>
    </row>
    <row r="140">
      <c r="A140" s="17" t="s">
        <v>128</v>
      </c>
    </row>
    <row r="141">
      <c r="A141" s="18" t="str">
        <f>mid(Input!A64,(Input!A104*68)+1,Input!A104)</f>
        <v>#DIV/0!</v>
      </c>
    </row>
    <row r="142">
      <c r="A142" s="17" t="s">
        <v>129</v>
      </c>
    </row>
    <row r="143">
      <c r="A143" s="18" t="str">
        <f>mid(Input!A64,(Input!A104*69)+1,Input!A104)</f>
        <v>#DIV/0!</v>
      </c>
    </row>
    <row r="144">
      <c r="A144" s="17" t="s">
        <v>130</v>
      </c>
    </row>
    <row r="145">
      <c r="A145" s="18" t="str">
        <f>mid(Input!A64,(Input!A104*70)+1,Input!A104)</f>
        <v>#DIV/0!</v>
      </c>
    </row>
    <row r="146">
      <c r="A146" s="17" t="s">
        <v>131</v>
      </c>
    </row>
    <row r="147">
      <c r="A147" s="18" t="str">
        <f>mid(Input!A64,(Input!A104*71)+1,Input!A104)</f>
        <v>#DIV/0!</v>
      </c>
    </row>
    <row r="148">
      <c r="A148" s="17" t="s">
        <v>132</v>
      </c>
    </row>
    <row r="149">
      <c r="A149" s="18" t="str">
        <f>mid(Input!A64,(Input!A104*72)+1,Input!A104)</f>
        <v>#DIV/0!</v>
      </c>
    </row>
    <row r="150">
      <c r="A150" s="17" t="s">
        <v>133</v>
      </c>
    </row>
    <row r="151">
      <c r="A151" s="18" t="str">
        <f>mid(Input!A64,(Input!A104*73)+1,Input!A104)</f>
        <v>#DIV/0!</v>
      </c>
    </row>
    <row r="152">
      <c r="A152" s="17" t="s">
        <v>134</v>
      </c>
    </row>
    <row r="153">
      <c r="A153" s="18" t="str">
        <f>mid(Input!A64,(Input!A104*74)+1,Input!A104)</f>
        <v>#DIV/0!</v>
      </c>
    </row>
    <row r="154">
      <c r="A154" s="17" t="s">
        <v>135</v>
      </c>
    </row>
    <row r="155">
      <c r="A155" s="18" t="str">
        <f>mid(Input!A64,(Input!A104*75)+1,Input!A104)</f>
        <v>#DIV/0!</v>
      </c>
    </row>
    <row r="156">
      <c r="A156" s="17" t="s">
        <v>136</v>
      </c>
    </row>
    <row r="157">
      <c r="A157" s="18" t="str">
        <f>mid(Input!A64,(Input!A104*76)+1,Input!A104)</f>
        <v>#DIV/0!</v>
      </c>
    </row>
    <row r="158">
      <c r="A158" s="17" t="s">
        <v>137</v>
      </c>
    </row>
    <row r="159">
      <c r="A159" s="18" t="str">
        <f>mid(Input!A64,(Input!A104*77)+1,Input!A104)</f>
        <v>#DIV/0!</v>
      </c>
    </row>
    <row r="160">
      <c r="A160" s="17" t="s">
        <v>138</v>
      </c>
    </row>
    <row r="161">
      <c r="A161" s="18" t="str">
        <f>mid(Input!A64,(Input!A104*78)+1,Input!A104)</f>
        <v>#DIV/0!</v>
      </c>
    </row>
    <row r="162">
      <c r="A162" s="17" t="s">
        <v>139</v>
      </c>
    </row>
    <row r="163">
      <c r="A163" s="18" t="str">
        <f>mid(Input!A64,(Input!A104*79)+1,Input!A104)</f>
        <v>#DIV/0!</v>
      </c>
    </row>
    <row r="164">
      <c r="A164" s="17" t="s">
        <v>140</v>
      </c>
    </row>
    <row r="165">
      <c r="A165" s="18" t="str">
        <f>mid(Input!A64,(Input!A104*80)+1,Input!A104)</f>
        <v>#DIV/0!</v>
      </c>
    </row>
    <row r="166">
      <c r="A166" s="17" t="s">
        <v>141</v>
      </c>
    </row>
    <row r="167">
      <c r="A167" s="18" t="str">
        <f>mid(Input!A64,(Input!A104*81)+1,Input!A104)</f>
        <v>#DIV/0!</v>
      </c>
    </row>
    <row r="168">
      <c r="A168" s="17" t="s">
        <v>142</v>
      </c>
    </row>
    <row r="169">
      <c r="A169" s="18" t="str">
        <f>mid(Input!A64,(Input!A104*82)+1,Input!A104)</f>
        <v>#DIV/0!</v>
      </c>
    </row>
    <row r="170">
      <c r="A170" s="17" t="s">
        <v>143</v>
      </c>
    </row>
    <row r="171">
      <c r="A171" s="18" t="str">
        <f>mid(Input!A64,(Input!A104*83)+1,Input!A104)</f>
        <v>#DIV/0!</v>
      </c>
    </row>
    <row r="172">
      <c r="A172" s="17" t="s">
        <v>144</v>
      </c>
    </row>
    <row r="173">
      <c r="A173" s="18" t="str">
        <f>mid(Input!A64,(Input!A104*84)+1,Input!A104)</f>
        <v>#DIV/0!</v>
      </c>
    </row>
    <row r="174">
      <c r="A174" s="17" t="s">
        <v>145</v>
      </c>
    </row>
    <row r="175">
      <c r="A175" s="18" t="str">
        <f>mid(Input!A64,(Input!A104*85)+1,Input!A104)</f>
        <v>#DIV/0!</v>
      </c>
    </row>
    <row r="176">
      <c r="A176" s="17" t="s">
        <v>146</v>
      </c>
    </row>
    <row r="177">
      <c r="A177" s="18" t="str">
        <f>mid(Input!A64,(Input!A104*86)+1,Input!A104)</f>
        <v>#DIV/0!</v>
      </c>
    </row>
    <row r="178">
      <c r="A178" s="17" t="s">
        <v>147</v>
      </c>
    </row>
    <row r="179">
      <c r="A179" s="18" t="str">
        <f>mid(Input!A64,(Input!A104*87)+1,Input!A104)</f>
        <v>#DIV/0!</v>
      </c>
    </row>
    <row r="180">
      <c r="A180" s="17" t="s">
        <v>148</v>
      </c>
    </row>
    <row r="181">
      <c r="A181" s="18" t="str">
        <f>mid(Input!A64,(Input!A104*88)+1,Input!A104)</f>
        <v>#DIV/0!</v>
      </c>
    </row>
    <row r="182">
      <c r="A182" s="17" t="s">
        <v>149</v>
      </c>
    </row>
    <row r="183">
      <c r="A183" s="18" t="str">
        <f>mid(Input!A64,(Input!A104*89)+1,Input!A104)</f>
        <v>#DIV/0!</v>
      </c>
    </row>
    <row r="184">
      <c r="A184" s="17" t="s">
        <v>150</v>
      </c>
    </row>
    <row r="185">
      <c r="A185" s="18" t="str">
        <f>mid(Input!A64,(Input!A104*90)+1,Input!A104)</f>
        <v>#DIV/0!</v>
      </c>
    </row>
    <row r="186">
      <c r="A186" s="17" t="s">
        <v>151</v>
      </c>
    </row>
    <row r="187">
      <c r="A187" s="18" t="str">
        <f>mid(Input!A64,(Input!A104*91)+1,Input!A104)</f>
        <v>#DIV/0!</v>
      </c>
    </row>
    <row r="188">
      <c r="A188" s="17" t="s">
        <v>152</v>
      </c>
    </row>
    <row r="189">
      <c r="A189" s="18" t="str">
        <f>mid(Input!A64,(Input!A104*92)+1,Input!A104)</f>
        <v>#DIV/0!</v>
      </c>
    </row>
    <row r="190">
      <c r="A190" s="17" t="s">
        <v>153</v>
      </c>
    </row>
    <row r="191">
      <c r="A191" s="18" t="str">
        <f>mid(Input!A64,(Input!A104*93)+1,Input!A104)</f>
        <v>#DIV/0!</v>
      </c>
    </row>
    <row r="192">
      <c r="A192" s="17" t="s">
        <v>154</v>
      </c>
    </row>
    <row r="193">
      <c r="A193" s="18" t="str">
        <f>mid(Input!A64,(Input!A104*94)+1,Input!A104)</f>
        <v>#DIV/0!</v>
      </c>
    </row>
    <row r="194">
      <c r="A194" s="17" t="s">
        <v>155</v>
      </c>
    </row>
    <row r="195">
      <c r="A195" s="18" t="str">
        <f>mid(Input!A64,(Input!A104*95)+1,Input!A104)</f>
        <v>#DIV/0!</v>
      </c>
    </row>
    <row r="196">
      <c r="A196" s="17" t="s">
        <v>156</v>
      </c>
    </row>
    <row r="197">
      <c r="A197" s="18" t="str">
        <f>mid(Input!A64,(Input!A104*96)+1,Input!A104)</f>
        <v>#DIV/0!</v>
      </c>
    </row>
    <row r="198">
      <c r="A198" s="17" t="s">
        <v>157</v>
      </c>
    </row>
    <row r="199">
      <c r="A199" s="18" t="str">
        <f>mid(Input!A64,(Input!A104*97)+1,Input!A104)</f>
        <v>#DIV/0!</v>
      </c>
    </row>
    <row r="200">
      <c r="A200" s="17" t="s">
        <v>158</v>
      </c>
    </row>
    <row r="201">
      <c r="A201" s="18" t="str">
        <f>mid(Input!A64,(Input!A104*98)+1,Input!A104)</f>
        <v>#DIV/0!</v>
      </c>
    </row>
    <row r="202">
      <c r="A202" s="17" t="s">
        <v>159</v>
      </c>
    </row>
    <row r="203">
      <c r="A203" s="18" t="str">
        <f>mid(Input!A64,(Input!A104*99)+1,Input!A104)</f>
        <v>#DIV/0!</v>
      </c>
    </row>
    <row r="204">
      <c r="A204" s="17" t="s">
        <v>160</v>
      </c>
    </row>
    <row r="205">
      <c r="A205" s="18" t="str">
        <f>mid(Input!A64,(Input!A104*100)+1,Input!A104)</f>
        <v>#DIV/0!</v>
      </c>
    </row>
    <row r="206">
      <c r="A206" s="17" t="s">
        <v>161</v>
      </c>
    </row>
    <row r="207">
      <c r="A207" s="18" t="str">
        <f>mid(Input!A64,(Input!A104*101)+1,Input!A104)</f>
        <v>#DIV/0!</v>
      </c>
    </row>
    <row r="208">
      <c r="A208" s="17" t="s">
        <v>162</v>
      </c>
    </row>
    <row r="209">
      <c r="A209" s="18" t="str">
        <f>mid(Input!A64,(Input!A104*102)+1,Input!A104)</f>
        <v>#DIV/0!</v>
      </c>
    </row>
    <row r="210">
      <c r="A210" s="17" t="s">
        <v>163</v>
      </c>
    </row>
    <row r="211">
      <c r="A211" s="18" t="str">
        <f>mid(Input!A64,(Input!A104*103)+1,Input!A104)</f>
        <v>#DIV/0!</v>
      </c>
    </row>
    <row r="212">
      <c r="A212" s="17" t="s">
        <v>164</v>
      </c>
    </row>
    <row r="213">
      <c r="A213" s="18" t="str">
        <f>mid(Input!A64,(Input!A104*104)+1,Input!A104)</f>
        <v>#DIV/0!</v>
      </c>
    </row>
    <row r="214">
      <c r="A214" s="17" t="s">
        <v>165</v>
      </c>
    </row>
    <row r="215">
      <c r="A215" s="18" t="str">
        <f>mid(Input!A64,(Input!A104*105)+1,Input!A104)</f>
        <v>#DIV/0!</v>
      </c>
    </row>
    <row r="216">
      <c r="A216" s="17" t="s">
        <v>166</v>
      </c>
    </row>
    <row r="217">
      <c r="A217" s="18" t="str">
        <f>mid(Input!A64,(Input!A104*106)+1,Input!A104)</f>
        <v>#DIV/0!</v>
      </c>
    </row>
    <row r="218">
      <c r="A218" s="17" t="s">
        <v>167</v>
      </c>
    </row>
    <row r="219">
      <c r="A219" s="18" t="str">
        <f>mid(Input!A64,(Input!A104*107)+1,Input!A104)</f>
        <v>#DIV/0!</v>
      </c>
    </row>
    <row r="220">
      <c r="A220" s="17" t="s">
        <v>168</v>
      </c>
    </row>
    <row r="221">
      <c r="A221" s="18" t="str">
        <f>mid(Input!A64,(Input!A104*108)+1,Input!A104)</f>
        <v>#DIV/0!</v>
      </c>
    </row>
    <row r="222">
      <c r="A222" s="17" t="s">
        <v>169</v>
      </c>
    </row>
    <row r="223">
      <c r="A223" s="18" t="str">
        <f>mid(Input!A64,(Input!A104*109)+1,Input!A104)</f>
        <v>#DIV/0!</v>
      </c>
    </row>
    <row r="224">
      <c r="A224" s="17" t="s">
        <v>170</v>
      </c>
    </row>
    <row r="225">
      <c r="A225" s="18" t="str">
        <f>mid(Input!A64,(Input!A104*110)+1,Input!A104)</f>
        <v>#DIV/0!</v>
      </c>
    </row>
    <row r="226">
      <c r="A226" s="17" t="s">
        <v>171</v>
      </c>
    </row>
    <row r="227">
      <c r="A227" s="18" t="str">
        <f>mid(Input!A64,(Input!A104*111)+1,Input!A104)</f>
        <v>#DIV/0!</v>
      </c>
    </row>
    <row r="228">
      <c r="A228" s="17" t="s">
        <v>172</v>
      </c>
    </row>
    <row r="229">
      <c r="A229" s="18" t="str">
        <f>mid(Input!A64,(Input!A104*112)+1,Input!A104)</f>
        <v>#DIV/0!</v>
      </c>
    </row>
    <row r="230">
      <c r="A230" s="17" t="s">
        <v>173</v>
      </c>
    </row>
    <row r="231">
      <c r="A231" s="18" t="str">
        <f>mid(Input!A64,(Input!A104*113)+1,Input!A104)</f>
        <v>#DIV/0!</v>
      </c>
    </row>
    <row r="232">
      <c r="A232" s="17" t="s">
        <v>174</v>
      </c>
    </row>
    <row r="233">
      <c r="A233" s="18" t="str">
        <f>mid(Input!A64,(Input!A104*114)+1,Input!A104)</f>
        <v>#DIV/0!</v>
      </c>
    </row>
    <row r="234">
      <c r="A234" s="17" t="s">
        <v>175</v>
      </c>
    </row>
    <row r="235">
      <c r="A235" s="18" t="str">
        <f>mid(Input!A64,(Input!A104*115)+1,Input!A104)</f>
        <v>#DIV/0!</v>
      </c>
    </row>
    <row r="236">
      <c r="A236" s="17" t="s">
        <v>176</v>
      </c>
    </row>
    <row r="237">
      <c r="A237" s="18" t="str">
        <f>mid(Input!A64,(Input!A104*116)+1,Input!A104)</f>
        <v>#DIV/0!</v>
      </c>
    </row>
    <row r="238">
      <c r="A238" s="17" t="s">
        <v>177</v>
      </c>
    </row>
    <row r="239">
      <c r="A239" s="18" t="str">
        <f>mid(Input!A64,(Input!A104*117)+1,Input!A104)</f>
        <v>#DIV/0!</v>
      </c>
    </row>
    <row r="240">
      <c r="A240" s="17" t="s">
        <v>178</v>
      </c>
    </row>
    <row r="241">
      <c r="A241" s="18" t="str">
        <f>mid(Input!A64,(Input!A104*118)+1,Input!A104)</f>
        <v>#DIV/0!</v>
      </c>
    </row>
    <row r="242">
      <c r="A242" s="17" t="s">
        <v>179</v>
      </c>
    </row>
    <row r="243">
      <c r="A243" s="17" t="str">
        <f>mid(Input!A64,(Input!A104*119)+1,Input!A104)</f>
        <v>#DIV/0!</v>
      </c>
    </row>
    <row r="244">
      <c r="A244" s="17" t="s">
        <v>180</v>
      </c>
    </row>
    <row r="245">
      <c r="A245" s="17" t="str">
        <f>mid(Input!A64,(Input!A104*120)+1,Input!A104)</f>
        <v>#DIV/0!</v>
      </c>
    </row>
    <row r="246">
      <c r="A246" s="17" t="s">
        <v>181</v>
      </c>
    </row>
    <row r="247">
      <c r="A247" s="17" t="str">
        <f>mid(Input!A64,(Input!A104*121)+1,Input!A104)</f>
        <v>#DIV/0!</v>
      </c>
    </row>
    <row r="248">
      <c r="A248" s="17" t="s">
        <v>182</v>
      </c>
    </row>
    <row r="249">
      <c r="A249" s="17" t="str">
        <f>mid(Input!A64,(Input!A104*122)+1,Input!A104)</f>
        <v>#DIV/0!</v>
      </c>
    </row>
    <row r="250">
      <c r="A250" s="17" t="s">
        <v>183</v>
      </c>
    </row>
    <row r="251">
      <c r="A251" s="17" t="str">
        <f>mid(Input!A64,(Input!A104*123)+1,Input!A104)</f>
        <v>#DIV/0!</v>
      </c>
    </row>
    <row r="252">
      <c r="A252" s="17" t="s">
        <v>184</v>
      </c>
    </row>
    <row r="253">
      <c r="A253" s="17" t="str">
        <f>mid(Input!A64,(Input!A104*124)+1,Input!A104)</f>
        <v>#DIV/0!</v>
      </c>
    </row>
    <row r="254">
      <c r="A254" s="17" t="s">
        <v>185</v>
      </c>
    </row>
    <row r="255">
      <c r="A255" s="17" t="str">
        <f>mid(Input!A64,(Input!A104*125)+1,Input!A104)</f>
        <v>#DIV/0!</v>
      </c>
    </row>
    <row r="256">
      <c r="A256" s="17" t="s">
        <v>186</v>
      </c>
    </row>
    <row r="257">
      <c r="A257" s="17" t="str">
        <f>mid(Input!A64,(Input!A104*126)+1,Input!A104)</f>
        <v>#DIV/0!</v>
      </c>
    </row>
    <row r="258">
      <c r="A258" s="17" t="s">
        <v>187</v>
      </c>
    </row>
    <row r="259">
      <c r="A259" s="17" t="str">
        <f>mid(Input!A64,(Input!A104*127)+1,Input!A104)</f>
        <v>#DIV/0!</v>
      </c>
    </row>
    <row r="260">
      <c r="A260" s="17" t="s">
        <v>188</v>
      </c>
    </row>
    <row r="261">
      <c r="A261" s="17" t="str">
        <f>mid(Input!A64,(Input!A104*128)+1,Input!A104)</f>
        <v>#DIV/0!</v>
      </c>
    </row>
    <row r="262">
      <c r="A262" s="17" t="s">
        <v>189</v>
      </c>
    </row>
    <row r="263">
      <c r="A263" s="17" t="str">
        <f>mid(Input!A64,(Input!A104*129)+1,Input!A104)</f>
        <v>#DIV/0!</v>
      </c>
    </row>
    <row r="264">
      <c r="A264" s="17" t="s">
        <v>190</v>
      </c>
    </row>
    <row r="265">
      <c r="A265" s="17" t="str">
        <f>mid(Input!A64,(Input!A104*130)+1,Input!A104)</f>
        <v>#DIV/0!</v>
      </c>
    </row>
    <row r="266">
      <c r="A266" s="17" t="s">
        <v>191</v>
      </c>
    </row>
    <row r="267">
      <c r="A267" s="17" t="str">
        <f>mid(Input!A64,(Input!A104*131)+1,Input!A104)</f>
        <v>#DIV/0!</v>
      </c>
    </row>
    <row r="268">
      <c r="A268" s="17" t="s">
        <v>192</v>
      </c>
    </row>
    <row r="269">
      <c r="A269" s="17" t="str">
        <f>mid(Input!A64,(Input!A104*132)+1,Input!A104)</f>
        <v>#DIV/0!</v>
      </c>
    </row>
    <row r="270">
      <c r="A270" s="17" t="s">
        <v>193</v>
      </c>
    </row>
    <row r="271">
      <c r="A271" s="17" t="str">
        <f>mid(Input!A64,(Input!A104*133)+1,Input!A104)</f>
        <v>#DIV/0!</v>
      </c>
    </row>
    <row r="272">
      <c r="A272" s="17" t="s">
        <v>194</v>
      </c>
    </row>
    <row r="273">
      <c r="A273" s="17" t="str">
        <f>mid(Input!A64,(Input!A104*134)+1,Input!A104)</f>
        <v>#DIV/0!</v>
      </c>
    </row>
    <row r="274">
      <c r="A274" s="17" t="s">
        <v>195</v>
      </c>
    </row>
    <row r="275">
      <c r="A275" s="17" t="str">
        <f>mid(Input!A64,(Input!A104*135)+1,Input!A104)</f>
        <v>#DIV/0!</v>
      </c>
    </row>
    <row r="276">
      <c r="A276" s="17" t="s">
        <v>196</v>
      </c>
    </row>
    <row r="277">
      <c r="A277" s="17" t="str">
        <f>mid(Input!A64,(Input!A104*136)+1,Input!A104)</f>
        <v>#DIV/0!</v>
      </c>
    </row>
    <row r="278">
      <c r="A278" s="17" t="s">
        <v>197</v>
      </c>
    </row>
    <row r="279">
      <c r="A279" s="17" t="str">
        <f>mid(Input!A64,(Input!A104*137)+1,Input!A104)</f>
        <v>#DIV/0!</v>
      </c>
    </row>
    <row r="280">
      <c r="A280" s="17" t="s">
        <v>198</v>
      </c>
    </row>
    <row r="281">
      <c r="A281" s="17" t="str">
        <f>mid(Input!A64,(Input!A104*138)+1,Input!A104)</f>
        <v>#DIV/0!</v>
      </c>
    </row>
    <row r="282">
      <c r="A282" s="3"/>
    </row>
  </sheetData>
  <drawing r:id="rId1"/>
</worksheet>
</file>